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525" windowWidth="20730" windowHeight="11445" activeTab="8"/>
  </bookViews>
  <sheets>
    <sheet name="2009" sheetId="1" r:id="rId1"/>
    <sheet name="2010" sheetId="2" r:id="rId2"/>
    <sheet name="2011" sheetId="3" r:id="rId3"/>
    <sheet name="2012" sheetId="4" r:id="rId4"/>
    <sheet name="2013" sheetId="5" r:id="rId5"/>
    <sheet name="2014" sheetId="6" r:id="rId6"/>
    <sheet name="2015" sheetId="7" r:id="rId7"/>
    <sheet name="2016" sheetId="8" r:id="rId8"/>
    <sheet name="2017" sheetId="9" r:id="rId9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<sst xmlns="http://schemas.openxmlformats.org/spreadsheetml/2006/main" count="183" uniqueCount="114">
  <si>
    <t>STT</t>
  </si>
  <si>
    <t>NGÀNH</t>
  </si>
  <si>
    <t>Tổng SV trả lời điều tra</t>
  </si>
  <si>
    <t>TT</t>
  </si>
  <si>
    <t>Ngành đào tạo; mã số</t>
  </si>
  <si>
    <t>Tình trạng việc làm</t>
  </si>
  <si>
    <t>Khu vực làm việc</t>
  </si>
  <si>
    <t>Khu vực nhà nước</t>
  </si>
  <si>
    <t>Khu vực tư nhân</t>
  </si>
  <si>
    <t>Liên doanh nước ngoài</t>
  </si>
  <si>
    <t>Tự tạo việc làm</t>
  </si>
  <si>
    <t>Quản trị Du lịch Khách sạn</t>
  </si>
  <si>
    <t xml:space="preserve">Quản trị Du lịch Lữ hành </t>
  </si>
  <si>
    <t>Cao đẳng Quản trị khách sạn</t>
  </si>
  <si>
    <t>Cao đẳng Du lịch</t>
  </si>
  <si>
    <t>Tổng Đại học</t>
  </si>
  <si>
    <t>Tổng Cao đẳng</t>
  </si>
  <si>
    <t xml:space="preserve">Quản trị du lịch </t>
  </si>
  <si>
    <t>TỔNG</t>
  </si>
  <si>
    <t>TÌNH HÌNH VIỆC LÀM SVTN KHOA DU LỊCH NĂM 2016</t>
  </si>
  <si>
    <t>TÌNH HÌNH VIỆC LÀM SVTN KHOA DU LỊCH NĂM 2015</t>
  </si>
  <si>
    <t>TÌNH HÌNH VIỆC LÀM SVTN KHOA DU LỊCH NĂM 2014</t>
  </si>
  <si>
    <t>Có VL</t>
  </si>
  <si>
    <t>Chưa có VL</t>
  </si>
  <si>
    <t>Đúng CN</t>
  </si>
  <si>
    <t>Không đúng CN</t>
  </si>
  <si>
    <t>% Có VL</t>
  </si>
  <si>
    <t>% Chưa có VL</t>
  </si>
  <si>
    <t>% ĐCN</t>
  </si>
  <si>
    <t>% Không ĐCN</t>
  </si>
  <si>
    <t>ĐẠI HỌC</t>
  </si>
  <si>
    <t>CAO ĐẲNG</t>
  </si>
  <si>
    <t xml:space="preserve">TỔNG </t>
  </si>
  <si>
    <t>ĐCN</t>
  </si>
  <si>
    <t>Không ĐCN</t>
  </si>
  <si>
    <t>% Chưa VL</t>
  </si>
  <si>
    <t>76,09</t>
  </si>
  <si>
    <t>23,91</t>
  </si>
  <si>
    <t>71,43</t>
  </si>
  <si>
    <t>28,57</t>
  </si>
  <si>
    <t>87,50</t>
  </si>
  <si>
    <t>12,50</t>
  </si>
  <si>
    <t>85,71</t>
  </si>
  <si>
    <t>14,29</t>
  </si>
  <si>
    <t>33,33</t>
  </si>
  <si>
    <t>66,67</t>
  </si>
  <si>
    <t>55,00</t>
  </si>
  <si>
    <t>45,00</t>
  </si>
  <si>
    <t xml:space="preserve"> </t>
  </si>
  <si>
    <t>Quản trị Du lịch &amp; Khách sạn</t>
  </si>
  <si>
    <t>Quản trị Du lịch &amp; Lữ hành</t>
  </si>
  <si>
    <t>QT DL &amp; KS</t>
  </si>
  <si>
    <t>QTDL lữ hành</t>
  </si>
  <si>
    <t xml:space="preserve">Tổng SV trả lời điều tra </t>
  </si>
  <si>
    <t xml:space="preserve">CAO ĐẲNG  </t>
  </si>
  <si>
    <t>Quản trị khách sạn</t>
  </si>
  <si>
    <t>Số SVTN có việc làm</t>
  </si>
  <si>
    <t xml:space="preserve">Số SVTN đang học nâng </t>
  </si>
  <si>
    <t>Số SVTN chưa có việc làm</t>
  </si>
  <si>
    <t>Tỷ lệ SVTN 
có việc làm (%)</t>
  </si>
  <si>
    <t>Tổng số SVTN</t>
  </si>
  <si>
    <t>Cao đẳng Du lịch 
(Chuẩn PSU)</t>
  </si>
  <si>
    <t xml:space="preserve">Ngành đào tạo </t>
  </si>
  <si>
    <t>Chia theo giới tính</t>
  </si>
  <si>
    <t xml:space="preserve">Tổng số SVTN được khảo sát </t>
  </si>
  <si>
    <t xml:space="preserve">Tổng số SVTN được khảo sát có phản hồi </t>
  </si>
  <si>
    <t>Chia theo tình trạng việc làm</t>
  </si>
  <si>
    <t>Tỷ lệ SVTN có việc làm (%)</t>
  </si>
  <si>
    <t>Số SVTN có việc làm chia theo khu vực làm việc</t>
  </si>
  <si>
    <t>Mã ngành</t>
  </si>
  <si>
    <t>Tên ngành</t>
  </si>
  <si>
    <t>Nam</t>
  </si>
  <si>
    <t>Nữ</t>
  </si>
  <si>
    <t xml:space="preserve">SL SVTN có việc làm </t>
  </si>
  <si>
    <t>SL SVTN chưa có việc làm</t>
  </si>
  <si>
    <t>KV Nhà Nước</t>
  </si>
  <si>
    <t>KV Tư nhân</t>
  </si>
  <si>
    <t>Liên doanh NN</t>
  </si>
  <si>
    <t xml:space="preserve">Tự tạo việc làm </t>
  </si>
  <si>
    <t>QT Dịch vụ Du lịch &amp; Lữ hành</t>
  </si>
  <si>
    <t xml:space="preserve">SL SVTN đang học nâng cao </t>
  </si>
  <si>
    <t xml:space="preserve">                                                                                                                                                         </t>
  </si>
  <si>
    <t xml:space="preserve">ĐẠI HỌC </t>
  </si>
  <si>
    <t xml:space="preserve">% Không ĐCN </t>
  </si>
  <si>
    <t>TÌNH HÌNH VIỆC LÀM SVTN KHOA DU LỊCH NĂM 2013</t>
  </si>
  <si>
    <t>TÌNH HÌNH VIỆC LÀM SVTN KHOA DU LỊCH NĂM 2012</t>
  </si>
  <si>
    <t>TÌNH HÌNH VIỆC LÀM SVTN KHOA DU LỊCH NĂM 2011</t>
  </si>
  <si>
    <t>TÌNH HÌNH VIỆC LÀM SVTN KHOA DU LỊCH NĂM 2010</t>
  </si>
  <si>
    <t>TÌNH HÌNH VIỆC LÀM SVTN KHOA DU LỊCH NĂM 2009</t>
  </si>
  <si>
    <t>Ko ĐCN</t>
  </si>
  <si>
    <t>Tỷ lệ % ĐCN</t>
  </si>
  <si>
    <t>Tỷ lệ % Ko ĐCN</t>
  </si>
  <si>
    <t>Mức độ phù hợp của công việc đối với ngành học</t>
  </si>
  <si>
    <t>Quản trị Dịch vụ Du lịch &amp; Lữ hành</t>
  </si>
  <si>
    <t xml:space="preserve">Toàn quốc </t>
  </si>
  <si>
    <t>Tên ngành đào tạo</t>
  </si>
  <si>
    <t>Số SVTN</t>
  </si>
  <si>
    <t>Số SV 
phản hồi</t>
  </si>
  <si>
    <t>Tình hình việc làm</t>
  </si>
  <si>
    <t>Nơi làm việc (Tỉnh/TP)</t>
  </si>
  <si>
    <t>Tổng</t>
  </si>
  <si>
    <t xml:space="preserve">Nữ </t>
  </si>
  <si>
    <t>Có việc làm</t>
  </si>
  <si>
    <t>Tiếp tục học</t>
  </si>
  <si>
    <t xml:space="preserve">Chưa có việc làm </t>
  </si>
  <si>
    <t>Nhà Nước</t>
  </si>
  <si>
    <t>Tư nhân</t>
  </si>
  <si>
    <t>Có yếu tố nước ngoài</t>
  </si>
  <si>
    <t>Đúng ngành đào tạo</t>
  </si>
  <si>
    <t>Liên quan đến ngành đào tạo</t>
  </si>
  <si>
    <t>Không liên quan đến ngành đào tạo</t>
  </si>
  <si>
    <t>TÌNH HÌNH VIỆC LÀM SVTN KHOA DU LỊCH NĂM 2017</t>
  </si>
  <si>
    <t xml:space="preserve">Tỷ lệ SV có việc làm/ Tổng số SV phản hồi </t>
  </si>
  <si>
    <t>Tỷ lệ SV có việc làm/ Tổng số SV tốt nghiệp (%)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</si>
</sst>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10"/>
      <name val="Times New Roman"/>
      <family val="1"/>
    </font>
    <font>
      <i/>
      <sz val="13"/>
      <color indexed="8"/>
      <name val="Times New Roman"/>
      <family val="1"/>
    </font>
    <font>
      <sz val="12"/>
      <color indexed="8"/>
      <name val="Calibri"/>
      <family val="2"/>
    </font>
    <font>
      <sz val="13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sz val="13"/>
      <color rgb="FFFF0000"/>
      <name val="Times New Roman"/>
      <family val="1"/>
    </font>
    <font>
      <i/>
      <sz val="13"/>
      <color rgb="FF00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rgb="FF000000"/>
      <name val="Calibri"/>
      <family val="2"/>
    </font>
    <font>
      <sz val="13"/>
      <color rgb="FF00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3">
    <xf numFmtId="0" fontId="0" fillId="0" borderId="0" xfId="0" applyNumberFormat="1" applyFill="1" applyAlignment="1" applyProtection="1">
      <alignment/>
      <protection/>
    </xf>
    <xf numFmtId="0" fontId="44" fillId="16" borderId="10" xfId="0" applyNumberFormat="1" applyFont="1" applyFill="1" applyBorder="1" applyAlignment="1" applyProtection="1">
      <alignment horizontal="center" vertical="center" wrapText="1"/>
      <protection/>
    </xf>
    <xf numFmtId="0" fontId="44" fillId="16" borderId="11" xfId="0" applyNumberFormat="1" applyFont="1" applyFill="1" applyBorder="1" applyAlignment="1" applyProtection="1">
      <alignment horizontal="center" vertical="center" wrapText="1"/>
      <protection/>
    </xf>
    <xf numFmtId="0" fontId="45" fillId="33" borderId="0" xfId="0" applyNumberFormat="1" applyFont="1" applyFill="1" applyAlignment="1" applyProtection="1">
      <alignment/>
      <protection/>
    </xf>
    <xf numFmtId="0" fontId="44" fillId="16" borderId="10" xfId="0" applyNumberFormat="1" applyFont="1" applyFill="1" applyBorder="1" applyAlignment="1" applyProtection="1">
      <alignment horizontal="center" vertical="center" wrapText="1"/>
      <protection/>
    </xf>
    <xf numFmtId="0" fontId="46" fillId="0" borderId="10" xfId="0" applyNumberFormat="1" applyFont="1" applyFill="1" applyBorder="1" applyAlignment="1" applyProtection="1">
      <alignment horizontal="center" vertical="center"/>
      <protection/>
    </xf>
    <xf numFmtId="0" fontId="4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47" fillId="0" borderId="10" xfId="0" applyNumberFormat="1" applyFont="1" applyFill="1" applyBorder="1" applyAlignment="1" applyProtection="1">
      <alignment horizontal="center" vertical="center" wrapText="1"/>
      <protection/>
    </xf>
    <xf numFmtId="0" fontId="47" fillId="0" borderId="10" xfId="0" applyNumberFormat="1" applyFont="1" applyFill="1" applyBorder="1" applyAlignment="1" applyProtection="1">
      <alignment horizontal="left" vertical="center"/>
      <protection/>
    </xf>
    <xf numFmtId="0" fontId="46" fillId="0" borderId="10" xfId="0" applyNumberFormat="1" applyFont="1" applyFill="1" applyBorder="1" applyAlignment="1" applyProtection="1">
      <alignment horizontal="center" vertical="center" wrapText="1"/>
      <protection/>
    </xf>
    <xf numFmtId="0" fontId="46" fillId="0" borderId="10" xfId="0" applyNumberFormat="1" applyFont="1" applyFill="1" applyBorder="1" applyAlignment="1" applyProtection="1">
      <alignment horizontal="left" vertical="center"/>
      <protection/>
    </xf>
    <xf numFmtId="4" fontId="46" fillId="0" borderId="10" xfId="0" applyNumberFormat="1" applyFont="1" applyFill="1" applyBorder="1" applyAlignment="1" applyProtection="1">
      <alignment horizontal="center" vertical="center"/>
      <protection/>
    </xf>
    <xf numFmtId="0" fontId="46" fillId="0" borderId="13" xfId="0" applyNumberFormat="1" applyFont="1" applyFill="1" applyBorder="1" applyAlignment="1" applyProtection="1">
      <alignment horizontal="center" vertical="center"/>
      <protection/>
    </xf>
    <xf numFmtId="0" fontId="46" fillId="0" borderId="11" xfId="0" applyNumberFormat="1" applyFont="1" applyFill="1" applyBorder="1" applyAlignment="1" applyProtection="1">
      <alignment horizontal="center" vertical="center"/>
      <protection/>
    </xf>
    <xf numFmtId="0" fontId="46" fillId="0" borderId="13" xfId="0" applyNumberFormat="1" applyFont="1" applyFill="1" applyBorder="1" applyAlignment="1" applyProtection="1">
      <alignment horizontal="center" vertical="center" wrapText="1"/>
      <protection/>
    </xf>
    <xf numFmtId="4" fontId="46" fillId="0" borderId="11" xfId="0" applyNumberFormat="1" applyFont="1" applyFill="1" applyBorder="1" applyAlignment="1" applyProtection="1">
      <alignment horizontal="center" vertical="center"/>
      <protection/>
    </xf>
    <xf numFmtId="0" fontId="48" fillId="0" borderId="13" xfId="0" applyNumberFormat="1" applyFont="1" applyFill="1" applyBorder="1" applyAlignment="1" applyProtection="1">
      <alignment horizontal="center" vertical="center" wrapText="1"/>
      <protection/>
    </xf>
    <xf numFmtId="0" fontId="47" fillId="0" borderId="14" xfId="0" applyNumberFormat="1" applyFont="1" applyFill="1" applyBorder="1" applyAlignment="1" applyProtection="1">
      <alignment horizontal="center" vertical="center"/>
      <protection/>
    </xf>
    <xf numFmtId="0" fontId="47" fillId="0" borderId="12" xfId="0" applyNumberFormat="1" applyFont="1" applyFill="1" applyBorder="1" applyAlignment="1" applyProtection="1">
      <alignment horizontal="left" vertical="center"/>
      <protection/>
    </xf>
    <xf numFmtId="4" fontId="46" fillId="0" borderId="12" xfId="0" applyNumberFormat="1" applyFont="1" applyFill="1" applyBorder="1" applyAlignment="1" applyProtection="1">
      <alignment horizontal="center" vertical="center"/>
      <protection/>
    </xf>
    <xf numFmtId="4" fontId="46" fillId="0" borderId="15" xfId="0" applyNumberFormat="1" applyFont="1" applyFill="1" applyBorder="1" applyAlignment="1" applyProtection="1">
      <alignment horizontal="center" vertical="center"/>
      <protection/>
    </xf>
    <xf numFmtId="4" fontId="47" fillId="0" borderId="12" xfId="0" applyNumberFormat="1" applyFont="1" applyFill="1" applyBorder="1" applyAlignment="1" applyProtection="1">
      <alignment horizontal="center" vertical="center"/>
      <protection/>
    </xf>
    <xf numFmtId="4" fontId="47" fillId="0" borderId="15" xfId="0" applyNumberFormat="1" applyFont="1" applyFill="1" applyBorder="1" applyAlignment="1" applyProtection="1">
      <alignment horizontal="center" vertical="center"/>
      <protection/>
    </xf>
    <xf numFmtId="0" fontId="47" fillId="16" borderId="16" xfId="0" applyNumberFormat="1" applyFont="1" applyFill="1" applyBorder="1" applyAlignment="1" applyProtection="1">
      <alignment horizontal="center" vertical="center" wrapText="1"/>
      <protection/>
    </xf>
    <xf numFmtId="0" fontId="47" fillId="16" borderId="17" xfId="0" applyNumberFormat="1" applyFont="1" applyFill="1" applyBorder="1" applyAlignment="1" applyProtection="1">
      <alignment horizontal="center" vertical="center" wrapText="1"/>
      <protection/>
    </xf>
    <xf numFmtId="0" fontId="47" fillId="16" borderId="18" xfId="0" applyNumberFormat="1" applyFont="1" applyFill="1" applyBorder="1" applyAlignment="1" applyProtection="1">
      <alignment horizontal="center" vertical="center" wrapText="1"/>
      <protection/>
    </xf>
    <xf numFmtId="0" fontId="49" fillId="0" borderId="13" xfId="0" applyNumberFormat="1" applyFont="1" applyFill="1" applyBorder="1" applyAlignment="1" applyProtection="1">
      <alignment horizontal="center" vertical="center" wrapText="1"/>
      <protection/>
    </xf>
    <xf numFmtId="0" fontId="47" fillId="0" borderId="10" xfId="0" applyNumberFormat="1" applyFont="1" applyFill="1" applyBorder="1" applyAlignment="1" applyProtection="1">
      <alignment horizontal="left" vertical="center" wrapText="1"/>
      <protection/>
    </xf>
    <xf numFmtId="0" fontId="46" fillId="0" borderId="11" xfId="0" applyNumberFormat="1" applyFont="1" applyFill="1" applyBorder="1" applyAlignment="1" applyProtection="1">
      <alignment horizontal="center" vertical="center" wrapText="1"/>
      <protection/>
    </xf>
    <xf numFmtId="0" fontId="47" fillId="0" borderId="12" xfId="0" applyNumberFormat="1" applyFont="1" applyFill="1" applyBorder="1" applyAlignment="1" applyProtection="1">
      <alignment horizontal="left" vertical="center" wrapText="1"/>
      <protection/>
    </xf>
    <xf numFmtId="0" fontId="46" fillId="0" borderId="12" xfId="0" applyNumberFormat="1" applyFont="1" applyFill="1" applyBorder="1" applyAlignment="1" applyProtection="1">
      <alignment horizontal="center" vertical="center" wrapText="1"/>
      <protection/>
    </xf>
    <xf numFmtId="0" fontId="46" fillId="0" borderId="0" xfId="0" applyNumberFormat="1" applyFont="1" applyFill="1" applyAlignment="1" applyProtection="1">
      <alignment/>
      <protection/>
    </xf>
    <xf numFmtId="0" fontId="46" fillId="0" borderId="14" xfId="0" applyNumberFormat="1" applyFont="1" applyFill="1" applyBorder="1" applyAlignment="1" applyProtection="1">
      <alignment/>
      <protection/>
    </xf>
    <xf numFmtId="0" fontId="46" fillId="0" borderId="12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/>
      <protection/>
    </xf>
    <xf numFmtId="0" fontId="47" fillId="33" borderId="13" xfId="0" applyNumberFormat="1" applyFont="1" applyFill="1" applyBorder="1" applyAlignment="1" applyProtection="1">
      <alignment horizontal="center" vertical="center" wrapText="1"/>
      <protection/>
    </xf>
    <xf numFmtId="0" fontId="47" fillId="33" borderId="10" xfId="0" applyNumberFormat="1" applyFont="1" applyFill="1" applyBorder="1" applyAlignment="1" applyProtection="1">
      <alignment horizontal="left" vertical="center" wrapText="1"/>
      <protection/>
    </xf>
    <xf numFmtId="0" fontId="46" fillId="0" borderId="10" xfId="0" applyNumberFormat="1" applyFont="1" applyFill="1" applyBorder="1" applyAlignment="1" applyProtection="1">
      <alignment horizontal="left" vertical="center" wrapText="1"/>
      <protection/>
    </xf>
    <xf numFmtId="0" fontId="46" fillId="33" borderId="10" xfId="0" applyNumberFormat="1" applyFont="1" applyFill="1" applyBorder="1" applyAlignment="1" applyProtection="1">
      <alignment horizontal="center" vertical="center"/>
      <protection/>
    </xf>
    <xf numFmtId="4" fontId="47" fillId="33" borderId="10" xfId="0" applyNumberFormat="1" applyFont="1" applyFill="1" applyBorder="1" applyAlignment="1" applyProtection="1">
      <alignment horizontal="center" vertical="center"/>
      <protection/>
    </xf>
    <xf numFmtId="0" fontId="46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13" xfId="0" applyNumberFormat="1" applyFill="1" applyBorder="1" applyAlignment="1" applyProtection="1">
      <alignment/>
      <protection/>
    </xf>
    <xf numFmtId="0" fontId="47" fillId="19" borderId="14" xfId="0" applyNumberFormat="1" applyFont="1" applyFill="1" applyBorder="1" applyAlignment="1" applyProtection="1">
      <alignment horizontal="center" vertical="center"/>
      <protection/>
    </xf>
    <xf numFmtId="0" fontId="47" fillId="19" borderId="12" xfId="0" applyNumberFormat="1" applyFont="1" applyFill="1" applyBorder="1" applyAlignment="1" applyProtection="1">
      <alignment horizontal="left" vertical="center" wrapText="1"/>
      <protection/>
    </xf>
    <xf numFmtId="0" fontId="47" fillId="19" borderId="12" xfId="0" applyNumberFormat="1" applyFont="1" applyFill="1" applyBorder="1" applyAlignment="1" applyProtection="1">
      <alignment horizontal="center" vertical="center"/>
      <protection/>
    </xf>
    <xf numFmtId="4" fontId="47" fillId="19" borderId="12" xfId="0" applyNumberFormat="1" applyFont="1" applyFill="1" applyBorder="1" applyAlignment="1" applyProtection="1">
      <alignment horizontal="center" vertical="center"/>
      <protection/>
    </xf>
    <xf numFmtId="0" fontId="47" fillId="19" borderId="15" xfId="0" applyNumberFormat="1" applyFont="1" applyFill="1" applyBorder="1" applyAlignment="1" applyProtection="1">
      <alignment horizontal="center" vertical="center"/>
      <protection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4" fontId="51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52" fillId="33" borderId="0" xfId="0" applyNumberFormat="1" applyFont="1" applyFill="1" applyAlignment="1" applyProtection="1">
      <alignment/>
      <protection/>
    </xf>
    <xf numFmtId="0" fontId="47" fillId="0" borderId="13" xfId="0" applyNumberFormat="1" applyFont="1" applyFill="1" applyBorder="1" applyAlignment="1" applyProtection="1">
      <alignment horizontal="center" vertical="center" wrapText="1"/>
      <protection/>
    </xf>
    <xf numFmtId="0" fontId="46" fillId="0" borderId="14" xfId="0" applyNumberFormat="1" applyFont="1" applyFill="1" applyBorder="1" applyAlignment="1" applyProtection="1">
      <alignment horizontal="center" vertical="center"/>
      <protection/>
    </xf>
    <xf numFmtId="0" fontId="46" fillId="0" borderId="14" xfId="0" applyNumberFormat="1" applyFont="1" applyFill="1" applyBorder="1" applyAlignment="1" applyProtection="1">
      <alignment vertical="center"/>
      <protection/>
    </xf>
    <xf numFmtId="0" fontId="47" fillId="0" borderId="0" xfId="0" applyNumberFormat="1" applyFont="1" applyFill="1" applyAlignment="1" applyProtection="1">
      <alignment vertical="center"/>
      <protection/>
    </xf>
    <xf numFmtId="0" fontId="47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ill="1" applyAlignment="1" applyProtection="1">
      <alignment vertical="center"/>
      <protection/>
    </xf>
    <xf numFmtId="0" fontId="53" fillId="0" borderId="0" xfId="0" applyNumberFormat="1" applyFont="1" applyFill="1" applyAlignment="1" applyProtection="1">
      <alignment vertical="center"/>
      <protection/>
    </xf>
    <xf numFmtId="0" fontId="47" fillId="0" borderId="10" xfId="0" applyNumberFormat="1" applyFont="1" applyFill="1" applyBorder="1" applyAlignment="1" applyProtection="1">
      <alignment vertical="center"/>
      <protection/>
    </xf>
    <xf numFmtId="0" fontId="46" fillId="0" borderId="10" xfId="0" applyNumberFormat="1" applyFont="1" applyFill="1" applyBorder="1" applyAlignment="1" applyProtection="1">
      <alignment vertical="center"/>
      <protection/>
    </xf>
    <xf numFmtId="0" fontId="47" fillId="0" borderId="12" xfId="0" applyNumberFormat="1" applyFont="1" applyFill="1" applyBorder="1" applyAlignment="1" applyProtection="1">
      <alignment vertical="center"/>
      <protection/>
    </xf>
    <xf numFmtId="0" fontId="53" fillId="0" borderId="0" xfId="0" applyNumberFormat="1" applyFont="1" applyFill="1" applyAlignment="1" applyProtection="1">
      <alignment/>
      <protection/>
    </xf>
    <xf numFmtId="0" fontId="46" fillId="0" borderId="13" xfId="0" applyNumberFormat="1" applyFont="1" applyFill="1" applyBorder="1" applyAlignment="1" applyProtection="1">
      <alignment vertical="center"/>
      <protection/>
    </xf>
    <xf numFmtId="0" fontId="47" fillId="16" borderId="16" xfId="0" applyNumberFormat="1" applyFont="1" applyFill="1" applyBorder="1" applyAlignment="1" applyProtection="1">
      <alignment horizontal="center" vertical="center"/>
      <protection/>
    </xf>
    <xf numFmtId="0" fontId="54" fillId="16" borderId="10" xfId="0" applyFont="1" applyFill="1" applyBorder="1" applyAlignment="1">
      <alignment horizontal="center" vertical="center" wrapText="1"/>
    </xf>
    <xf numFmtId="1" fontId="46" fillId="0" borderId="10" xfId="0" applyNumberFormat="1" applyFont="1" applyFill="1" applyBorder="1" applyAlignment="1" applyProtection="1">
      <alignment horizontal="center" vertical="center"/>
      <protection/>
    </xf>
    <xf numFmtId="1" fontId="47" fillId="33" borderId="10" xfId="0" applyNumberFormat="1" applyFont="1" applyFill="1" applyBorder="1" applyAlignment="1" applyProtection="1">
      <alignment horizontal="center" vertical="center"/>
      <protection/>
    </xf>
    <xf numFmtId="1" fontId="47" fillId="19" borderId="12" xfId="0" applyNumberFormat="1" applyFont="1" applyFill="1" applyBorder="1" applyAlignment="1" applyProtection="1">
      <alignment horizontal="center" vertical="center"/>
      <protection/>
    </xf>
    <xf numFmtId="0" fontId="44" fillId="16" borderId="10" xfId="0" applyNumberFormat="1" applyFont="1" applyFill="1" applyBorder="1" applyAlignment="1" applyProtection="1">
      <alignment horizontal="center" vertical="center" wrapText="1"/>
      <protection/>
    </xf>
    <xf numFmtId="0" fontId="47" fillId="0" borderId="19" xfId="0" applyNumberFormat="1" applyFont="1" applyFill="1" applyBorder="1" applyAlignment="1" applyProtection="1">
      <alignment horizontal="center" vertical="center" wrapText="1"/>
      <protection/>
    </xf>
    <xf numFmtId="0" fontId="47" fillId="0" borderId="20" xfId="0" applyNumberFormat="1" applyFont="1" applyFill="1" applyBorder="1" applyAlignment="1" applyProtection="1">
      <alignment horizontal="center" vertical="center" wrapText="1"/>
      <protection/>
    </xf>
    <xf numFmtId="0" fontId="47" fillId="0" borderId="21" xfId="0" applyNumberFormat="1" applyFont="1" applyFill="1" applyBorder="1" applyAlignment="1" applyProtection="1">
      <alignment horizontal="center" vertical="center" wrapText="1"/>
      <protection/>
    </xf>
    <xf numFmtId="0" fontId="46" fillId="0" borderId="19" xfId="0" applyNumberFormat="1" applyFont="1" applyFill="1" applyBorder="1" applyAlignment="1" applyProtection="1">
      <alignment horizontal="center" vertical="center"/>
      <protection/>
    </xf>
    <xf numFmtId="0" fontId="46" fillId="0" borderId="20" xfId="0" applyNumberFormat="1" applyFont="1" applyFill="1" applyBorder="1" applyAlignment="1" applyProtection="1">
      <alignment horizontal="center" vertical="center"/>
      <protection/>
    </xf>
    <xf numFmtId="0" fontId="46" fillId="0" borderId="21" xfId="0" applyNumberFormat="1" applyFont="1" applyFill="1" applyBorder="1" applyAlignment="1" applyProtection="1">
      <alignment horizontal="center" vertical="center"/>
      <protection/>
    </xf>
    <xf numFmtId="0" fontId="46" fillId="0" borderId="10" xfId="0" applyNumberFormat="1" applyFont="1" applyFill="1" applyBorder="1" applyAlignment="1" applyProtection="1">
      <alignment vertical="center"/>
      <protection/>
    </xf>
    <xf numFmtId="0" fontId="46" fillId="0" borderId="11" xfId="0" applyNumberFormat="1" applyFont="1" applyFill="1" applyBorder="1" applyAlignment="1" applyProtection="1">
      <alignment vertical="center"/>
      <protection/>
    </xf>
    <xf numFmtId="0" fontId="47" fillId="0" borderId="0" xfId="0" applyNumberFormat="1" applyFont="1" applyFill="1" applyBorder="1" applyAlignment="1" applyProtection="1">
      <alignment horizontal="left" vertical="center"/>
      <protection/>
    </xf>
    <xf numFmtId="0" fontId="47" fillId="33" borderId="19" xfId="0" applyNumberFormat="1" applyFont="1" applyFill="1" applyBorder="1" applyAlignment="1" applyProtection="1">
      <alignment horizontal="center" vertical="center" wrapText="1"/>
      <protection/>
    </xf>
    <xf numFmtId="0" fontId="47" fillId="33" borderId="20" xfId="0" applyNumberFormat="1" applyFont="1" applyFill="1" applyBorder="1" applyAlignment="1" applyProtection="1">
      <alignment horizontal="center" vertical="center" wrapText="1"/>
      <protection/>
    </xf>
    <xf numFmtId="0" fontId="47" fillId="33" borderId="21" xfId="0" applyNumberFormat="1" applyFont="1" applyFill="1" applyBorder="1" applyAlignment="1" applyProtection="1">
      <alignment horizontal="center" vertical="center" wrapText="1"/>
      <protection/>
    </xf>
    <xf numFmtId="0" fontId="46" fillId="0" borderId="19" xfId="0" applyNumberFormat="1" applyFont="1" applyFill="1" applyBorder="1" applyAlignment="1" applyProtection="1">
      <alignment horizontal="center" vertical="center" wrapText="1"/>
      <protection/>
    </xf>
    <xf numFmtId="0" fontId="46" fillId="0" borderId="20" xfId="0" applyNumberFormat="1" applyFont="1" applyFill="1" applyBorder="1" applyAlignment="1" applyProtection="1">
      <alignment horizontal="center" vertical="center" wrapText="1"/>
      <protection/>
    </xf>
    <xf numFmtId="0" fontId="46" fillId="0" borderId="21" xfId="0" applyNumberFormat="1" applyFont="1" applyFill="1" applyBorder="1" applyAlignment="1" applyProtection="1">
      <alignment horizontal="center" vertical="center" wrapText="1"/>
      <protection/>
    </xf>
    <xf numFmtId="0" fontId="44" fillId="16" borderId="17" xfId="0" applyNumberFormat="1" applyFont="1" applyFill="1" applyBorder="1" applyAlignment="1" applyProtection="1">
      <alignment horizontal="center" vertical="center" wrapText="1"/>
      <protection/>
    </xf>
    <xf numFmtId="0" fontId="44" fillId="16" borderId="10" xfId="0" applyNumberFormat="1" applyFont="1" applyFill="1" applyBorder="1" applyAlignment="1" applyProtection="1">
      <alignment horizontal="center" vertical="center" wrapText="1"/>
      <protection/>
    </xf>
    <xf numFmtId="0" fontId="44" fillId="16" borderId="16" xfId="0" applyNumberFormat="1" applyFont="1" applyFill="1" applyBorder="1" applyAlignment="1" applyProtection="1">
      <alignment horizontal="center" vertical="center" wrapText="1"/>
      <protection/>
    </xf>
    <xf numFmtId="0" fontId="44" fillId="16" borderId="13" xfId="0" applyNumberFormat="1" applyFont="1" applyFill="1" applyBorder="1" applyAlignment="1" applyProtection="1">
      <alignment horizontal="center" vertical="center" wrapText="1"/>
      <protection/>
    </xf>
    <xf numFmtId="0" fontId="44" fillId="16" borderId="18" xfId="0" applyNumberFormat="1" applyFont="1" applyFill="1" applyBorder="1" applyAlignment="1" applyProtection="1">
      <alignment horizontal="center" vertical="center" wrapText="1"/>
      <protection/>
    </xf>
    <xf numFmtId="0" fontId="44" fillId="16" borderId="22" xfId="0" applyNumberFormat="1" applyFont="1" applyFill="1" applyBorder="1" applyAlignment="1" applyProtection="1">
      <alignment horizontal="center" vertical="center" wrapText="1"/>
      <protection/>
    </xf>
    <xf numFmtId="0" fontId="44" fillId="16" borderId="23" xfId="0" applyNumberFormat="1" applyFont="1" applyFill="1" applyBorder="1" applyAlignment="1" applyProtection="1">
      <alignment horizontal="center" vertical="center" wrapText="1"/>
      <protection/>
    </xf>
    <xf numFmtId="0" fontId="44" fillId="16" borderId="24" xfId="0" applyNumberFormat="1" applyFont="1" applyFill="1" applyBorder="1" applyAlignment="1" applyProtection="1">
      <alignment horizontal="center" vertical="center" wrapText="1"/>
      <protection/>
    </xf>
    <xf numFmtId="0" fontId="54" fillId="16" borderId="10" xfId="0" applyFont="1" applyFill="1" applyBorder="1" applyAlignment="1">
      <alignment horizontal="center" vertical="center" wrapText="1"/>
    </xf>
    <xf numFmtId="0" fontId="45" fillId="0" borderId="13" xfId="0" applyNumberFormat="1" applyFont="1" applyFill="1" applyBorder="1" applyAlignment="1" applyProtection="1">
      <alignment horizontal="center" vertical="center" wrapText="1"/>
      <protection/>
    </xf>
    <xf numFmtId="0" fontId="55" fillId="0" borderId="10" xfId="0" applyNumberFormat="1" applyFont="1" applyBorder="1" applyAlignment="1">
      <alignment horizontal="center" vertical="center"/>
    </xf>
    <xf numFmtId="0" fontId="45" fillId="0" borderId="10" xfId="0" applyNumberFormat="1" applyFont="1" applyFill="1" applyBorder="1" applyAlignment="1" applyProtection="1">
      <alignment horizontal="center" vertical="center"/>
      <protection/>
    </xf>
    <xf numFmtId="4" fontId="55" fillId="0" borderId="10" xfId="0" applyNumberFormat="1" applyFont="1" applyBorder="1" applyAlignment="1">
      <alignment horizontal="center" vertical="center"/>
    </xf>
    <xf numFmtId="0" fontId="44" fillId="16" borderId="11" xfId="0" applyNumberFormat="1" applyFont="1" applyFill="1" applyBorder="1" applyAlignment="1" applyProtection="1">
      <alignment horizontal="center" vertical="center" wrapText="1"/>
      <protection/>
    </xf>
    <xf numFmtId="0" fontId="54" fillId="0" borderId="10" xfId="0" applyNumberFormat="1" applyFont="1" applyBorder="1" applyAlignment="1">
      <alignment horizontal="center" vertical="center" wrapText="1"/>
    </xf>
    <xf numFmtId="0" fontId="44" fillId="0" borderId="11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2.7109375" style="0" customWidth="1"/>
    <col min="2" max="2" width="5.57421875" style="0" customWidth="1"/>
    <col min="3" max="3" width="22.00390625" style="0" customWidth="1"/>
    <col min="4" max="8" width="18.7109375" style="0" customWidth="1"/>
  </cols>
  <sheetData>
    <row r="1" spans="2:8" ht="30" customHeight="1" thickBot="1">
      <c r="B1" s="57" t="s">
        <v>88</v>
      </c>
      <c r="C1" s="33"/>
      <c r="D1" s="33"/>
      <c r="E1" s="33"/>
      <c r="F1" s="33"/>
      <c r="G1" s="33"/>
      <c r="H1" s="33"/>
    </row>
    <row r="2" spans="2:8" ht="43.5" customHeight="1">
      <c r="B2" s="25" t="s">
        <v>0</v>
      </c>
      <c r="C2" s="26" t="s">
        <v>1</v>
      </c>
      <c r="D2" s="26" t="s">
        <v>53</v>
      </c>
      <c r="E2" s="26" t="s">
        <v>22</v>
      </c>
      <c r="F2" s="26" t="s">
        <v>23</v>
      </c>
      <c r="G2" s="26" t="s">
        <v>26</v>
      </c>
      <c r="H2" s="27" t="s">
        <v>35</v>
      </c>
    </row>
    <row r="3" spans="2:8" ht="27.75" customHeight="1">
      <c r="B3" s="54"/>
      <c r="C3" s="9" t="s">
        <v>82</v>
      </c>
      <c r="D3" s="72"/>
      <c r="E3" s="73"/>
      <c r="F3" s="73"/>
      <c r="G3" s="73"/>
      <c r="H3" s="74"/>
    </row>
    <row r="4" spans="2:8" ht="33.75" customHeight="1" thickBot="1">
      <c r="B4" s="55">
        <v>1</v>
      </c>
      <c r="C4" s="32" t="s">
        <v>11</v>
      </c>
      <c r="D4" s="35">
        <v>19</v>
      </c>
      <c r="E4" s="35">
        <v>18</v>
      </c>
      <c r="F4" s="35">
        <v>1</v>
      </c>
      <c r="G4" s="21">
        <f>E4*100/D4</f>
        <v>94.73684210526316</v>
      </c>
      <c r="H4" s="22">
        <f>F4*100/D4</f>
        <v>5.2631578947368425</v>
      </c>
    </row>
  </sheetData>
  <sheetProtection/>
  <mergeCells count="1">
    <mergeCell ref="D3:H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4.00390625" style="0" customWidth="1"/>
    <col min="2" max="2" width="7.00390625" style="0" customWidth="1"/>
    <col min="3" max="3" width="19.7109375" style="0" customWidth="1"/>
    <col min="4" max="4" width="13.140625" style="0" customWidth="1"/>
    <col min="5" max="12" width="11.57421875" style="0" customWidth="1"/>
  </cols>
  <sheetData>
    <row r="1" spans="2:12" ht="28.5" customHeight="1" thickBot="1">
      <c r="B1" s="58" t="s">
        <v>87</v>
      </c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2:12" ht="49.5">
      <c r="B2" s="25" t="s">
        <v>0</v>
      </c>
      <c r="C2" s="26" t="s">
        <v>1</v>
      </c>
      <c r="D2" s="26" t="s">
        <v>53</v>
      </c>
      <c r="E2" s="26" t="s">
        <v>22</v>
      </c>
      <c r="F2" s="26" t="s">
        <v>23</v>
      </c>
      <c r="G2" s="26" t="s">
        <v>33</v>
      </c>
      <c r="H2" s="26" t="s">
        <v>34</v>
      </c>
      <c r="I2" s="26" t="s">
        <v>26</v>
      </c>
      <c r="J2" s="26" t="s">
        <v>35</v>
      </c>
      <c r="K2" s="26" t="s">
        <v>28</v>
      </c>
      <c r="L2" s="27" t="s">
        <v>83</v>
      </c>
    </row>
    <row r="3" spans="2:12" ht="25.5" customHeight="1">
      <c r="B3" s="54"/>
      <c r="C3" s="9" t="s">
        <v>82</v>
      </c>
      <c r="D3" s="72"/>
      <c r="E3" s="73"/>
      <c r="F3" s="73"/>
      <c r="G3" s="73"/>
      <c r="H3" s="73"/>
      <c r="I3" s="73"/>
      <c r="J3" s="73"/>
      <c r="K3" s="73"/>
      <c r="L3" s="74"/>
    </row>
    <row r="4" spans="2:12" ht="34.5" customHeight="1" thickBot="1">
      <c r="B4" s="55">
        <v>1</v>
      </c>
      <c r="C4" s="32" t="s">
        <v>11</v>
      </c>
      <c r="D4" s="35">
        <v>27</v>
      </c>
      <c r="E4" s="35">
        <v>26</v>
      </c>
      <c r="F4" s="35">
        <v>1</v>
      </c>
      <c r="G4" s="35">
        <v>22</v>
      </c>
      <c r="H4" s="35">
        <v>4</v>
      </c>
      <c r="I4" s="21">
        <f>E4*100/D4</f>
        <v>96.29629629629629</v>
      </c>
      <c r="J4" s="21">
        <f>F4*100/D4</f>
        <v>3.7037037037037037</v>
      </c>
      <c r="K4" s="21">
        <f>G4*100/E4</f>
        <v>84.61538461538461</v>
      </c>
      <c r="L4" s="22">
        <f>H4*100/E4</f>
        <v>15.384615384615385</v>
      </c>
    </row>
  </sheetData>
  <sheetProtection/>
  <mergeCells count="1">
    <mergeCell ref="D3:L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L8"/>
  <sheetViews>
    <sheetView zoomScalePageLayoutView="0" workbookViewId="0" topLeftCell="A1">
      <selection activeCell="D6" sqref="D6:L6"/>
    </sheetView>
  </sheetViews>
  <sheetFormatPr defaultColWidth="9.140625" defaultRowHeight="15"/>
  <cols>
    <col min="1" max="1" width="3.8515625" style="0" customWidth="1"/>
    <col min="2" max="2" width="7.421875" style="0" customWidth="1"/>
    <col min="3" max="3" width="20.7109375" style="0" customWidth="1"/>
    <col min="4" max="4" width="13.57421875" style="0" customWidth="1"/>
    <col min="5" max="8" width="10.8515625" style="0" customWidth="1"/>
    <col min="9" max="9" width="13.00390625" style="0" customWidth="1"/>
    <col min="10" max="12" width="10.8515625" style="0" customWidth="1"/>
  </cols>
  <sheetData>
    <row r="1" ht="21.75" customHeight="1" thickBot="1">
      <c r="B1" s="57" t="s">
        <v>86</v>
      </c>
    </row>
    <row r="2" spans="2:12" s="8" customFormat="1" ht="45.75" customHeight="1">
      <c r="B2" s="25" t="s">
        <v>0</v>
      </c>
      <c r="C2" s="26" t="s">
        <v>1</v>
      </c>
      <c r="D2" s="26" t="s">
        <v>53</v>
      </c>
      <c r="E2" s="26" t="s">
        <v>22</v>
      </c>
      <c r="F2" s="26" t="s">
        <v>23</v>
      </c>
      <c r="G2" s="26" t="s">
        <v>33</v>
      </c>
      <c r="H2" s="26" t="s">
        <v>34</v>
      </c>
      <c r="I2" s="26" t="s">
        <v>26</v>
      </c>
      <c r="J2" s="26" t="s">
        <v>35</v>
      </c>
      <c r="K2" s="26" t="s">
        <v>28</v>
      </c>
      <c r="L2" s="27" t="s">
        <v>29</v>
      </c>
    </row>
    <row r="3" spans="2:12" ht="22.5" customHeight="1">
      <c r="B3" s="14"/>
      <c r="C3" s="10" t="s">
        <v>30</v>
      </c>
      <c r="D3" s="75"/>
      <c r="E3" s="76"/>
      <c r="F3" s="76"/>
      <c r="G3" s="76"/>
      <c r="H3" s="76"/>
      <c r="I3" s="76"/>
      <c r="J3" s="76"/>
      <c r="K3" s="76"/>
      <c r="L3" s="77"/>
    </row>
    <row r="4" spans="2:12" ht="22.5" customHeight="1">
      <c r="B4" s="16">
        <v>1</v>
      </c>
      <c r="C4" s="12" t="s">
        <v>51</v>
      </c>
      <c r="D4" s="5">
        <v>42</v>
      </c>
      <c r="E4" s="5">
        <v>33</v>
      </c>
      <c r="F4" s="5">
        <v>9</v>
      </c>
      <c r="G4" s="5">
        <v>20</v>
      </c>
      <c r="H4" s="5">
        <v>13</v>
      </c>
      <c r="I4" s="13">
        <f>E4*100/D4</f>
        <v>78.57142857142857</v>
      </c>
      <c r="J4" s="13">
        <f>F4*100/D4</f>
        <v>21.428571428571427</v>
      </c>
      <c r="K4" s="13">
        <f>G4*100/E4</f>
        <v>60.60606060606061</v>
      </c>
      <c r="L4" s="17">
        <f>H4*100/E4</f>
        <v>39.39393939393939</v>
      </c>
    </row>
    <row r="5" spans="2:12" ht="22.5" customHeight="1">
      <c r="B5" s="16">
        <v>2</v>
      </c>
      <c r="C5" s="12" t="s">
        <v>52</v>
      </c>
      <c r="D5" s="5">
        <v>21</v>
      </c>
      <c r="E5" s="5">
        <v>13</v>
      </c>
      <c r="F5" s="5">
        <v>8</v>
      </c>
      <c r="G5" s="5">
        <v>10</v>
      </c>
      <c r="H5" s="5">
        <v>3</v>
      </c>
      <c r="I5" s="13">
        <f>E5*100/D5</f>
        <v>61.904761904761905</v>
      </c>
      <c r="J5" s="13">
        <f>F5*100/D5</f>
        <v>38.095238095238095</v>
      </c>
      <c r="K5" s="13">
        <f>G5*100/E5</f>
        <v>76.92307692307692</v>
      </c>
      <c r="L5" s="17">
        <f>H5*100/E5</f>
        <v>23.076923076923077</v>
      </c>
    </row>
    <row r="6" spans="2:12" ht="22.5" customHeight="1">
      <c r="B6" s="18"/>
      <c r="C6" s="10" t="s">
        <v>31</v>
      </c>
      <c r="D6" s="75"/>
      <c r="E6" s="76"/>
      <c r="F6" s="76"/>
      <c r="G6" s="76"/>
      <c r="H6" s="76"/>
      <c r="I6" s="76"/>
      <c r="J6" s="76"/>
      <c r="K6" s="76"/>
      <c r="L6" s="77"/>
    </row>
    <row r="7" spans="2:12" ht="22.5" customHeight="1">
      <c r="B7" s="14">
        <v>3</v>
      </c>
      <c r="C7" s="12" t="s">
        <v>14</v>
      </c>
      <c r="D7" s="5">
        <v>61</v>
      </c>
      <c r="E7" s="5">
        <v>28</v>
      </c>
      <c r="F7" s="5">
        <v>33</v>
      </c>
      <c r="G7" s="5">
        <v>22</v>
      </c>
      <c r="H7" s="5">
        <v>6</v>
      </c>
      <c r="I7" s="13">
        <f>E7*100/D7</f>
        <v>45.90163934426229</v>
      </c>
      <c r="J7" s="13">
        <f>F7*100/D7</f>
        <v>54.09836065573771</v>
      </c>
      <c r="K7" s="13">
        <f>G7*100/E7</f>
        <v>78.57142857142857</v>
      </c>
      <c r="L7" s="17">
        <f>H7*100/E7</f>
        <v>21.428571428571427</v>
      </c>
    </row>
    <row r="8" spans="2:12" ht="22.5" customHeight="1" thickBot="1">
      <c r="B8" s="19"/>
      <c r="C8" s="20" t="s">
        <v>18</v>
      </c>
      <c r="D8" s="6">
        <v>876</v>
      </c>
      <c r="E8" s="6">
        <v>621</v>
      </c>
      <c r="F8" s="6">
        <v>255</v>
      </c>
      <c r="G8" s="6">
        <v>424</v>
      </c>
      <c r="H8" s="6">
        <v>197</v>
      </c>
      <c r="I8" s="23">
        <f>E8*100/D8</f>
        <v>70.89041095890411</v>
      </c>
      <c r="J8" s="23">
        <f>F8*100/D8</f>
        <v>29.10958904109589</v>
      </c>
      <c r="K8" s="23">
        <f>G8*100/E8</f>
        <v>68.27697262479872</v>
      </c>
      <c r="L8" s="24">
        <f>H8*100/E8</f>
        <v>31.723027375201287</v>
      </c>
    </row>
  </sheetData>
  <sheetProtection/>
  <mergeCells count="2">
    <mergeCell ref="D3:L3"/>
    <mergeCell ref="D6:L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L18"/>
  <sheetViews>
    <sheetView zoomScalePageLayoutView="0" workbookViewId="0" topLeftCell="A1">
      <selection activeCell="K9" sqref="K9"/>
    </sheetView>
  </sheetViews>
  <sheetFormatPr defaultColWidth="9.140625" defaultRowHeight="15"/>
  <cols>
    <col min="1" max="1" width="2.8515625" style="0" customWidth="1"/>
    <col min="2" max="2" width="6.00390625" style="0" customWidth="1"/>
    <col min="3" max="3" width="27.421875" style="0" customWidth="1"/>
    <col min="4" max="4" width="15.8515625" style="0" customWidth="1"/>
    <col min="5" max="12" width="11.00390625" style="0" customWidth="1"/>
  </cols>
  <sheetData>
    <row r="1" spans="2:5" ht="21.75" customHeight="1" thickBot="1">
      <c r="B1" s="57" t="s">
        <v>85</v>
      </c>
      <c r="C1" s="60"/>
      <c r="D1" s="60"/>
      <c r="E1" s="60"/>
    </row>
    <row r="2" spans="2:12" s="8" customFormat="1" ht="42" customHeight="1">
      <c r="B2" s="25" t="s">
        <v>0</v>
      </c>
      <c r="C2" s="26" t="s">
        <v>1</v>
      </c>
      <c r="D2" s="26" t="s">
        <v>53</v>
      </c>
      <c r="E2" s="26" t="s">
        <v>22</v>
      </c>
      <c r="F2" s="26" t="s">
        <v>23</v>
      </c>
      <c r="G2" s="26" t="s">
        <v>33</v>
      </c>
      <c r="H2" s="26" t="s">
        <v>34</v>
      </c>
      <c r="I2" s="26" t="s">
        <v>26</v>
      </c>
      <c r="J2" s="26" t="s">
        <v>35</v>
      </c>
      <c r="K2" s="26" t="s">
        <v>28</v>
      </c>
      <c r="L2" s="27" t="s">
        <v>29</v>
      </c>
    </row>
    <row r="3" spans="2:12" ht="23.25" customHeight="1">
      <c r="B3" s="14"/>
      <c r="C3" s="61" t="s">
        <v>30</v>
      </c>
      <c r="D3" s="75"/>
      <c r="E3" s="76"/>
      <c r="F3" s="76"/>
      <c r="G3" s="76"/>
      <c r="H3" s="76"/>
      <c r="I3" s="76"/>
      <c r="J3" s="76"/>
      <c r="K3" s="76"/>
      <c r="L3" s="77"/>
    </row>
    <row r="4" spans="2:12" ht="23.25" customHeight="1">
      <c r="B4" s="16">
        <v>1</v>
      </c>
      <c r="C4" s="62" t="s">
        <v>49</v>
      </c>
      <c r="D4" s="5">
        <v>46</v>
      </c>
      <c r="E4" s="5">
        <v>35</v>
      </c>
      <c r="F4" s="5">
        <v>11</v>
      </c>
      <c r="G4" s="5">
        <v>25</v>
      </c>
      <c r="H4" s="5">
        <v>10</v>
      </c>
      <c r="I4" s="5" t="s">
        <v>36</v>
      </c>
      <c r="J4" s="5" t="s">
        <v>37</v>
      </c>
      <c r="K4" s="5" t="s">
        <v>38</v>
      </c>
      <c r="L4" s="15" t="s">
        <v>39</v>
      </c>
    </row>
    <row r="5" spans="2:12" ht="23.25" customHeight="1">
      <c r="B5" s="16">
        <v>2</v>
      </c>
      <c r="C5" s="62" t="s">
        <v>12</v>
      </c>
      <c r="D5" s="5">
        <v>8</v>
      </c>
      <c r="E5" s="5">
        <v>7</v>
      </c>
      <c r="F5" s="5">
        <v>1</v>
      </c>
      <c r="G5" s="5">
        <v>6</v>
      </c>
      <c r="H5" s="5">
        <v>1</v>
      </c>
      <c r="I5" s="5" t="s">
        <v>40</v>
      </c>
      <c r="J5" s="5" t="s">
        <v>41</v>
      </c>
      <c r="K5" s="5" t="s">
        <v>42</v>
      </c>
      <c r="L5" s="15" t="s">
        <v>43</v>
      </c>
    </row>
    <row r="6" spans="2:12" ht="23.25" customHeight="1">
      <c r="B6" s="18"/>
      <c r="C6" s="61" t="s">
        <v>31</v>
      </c>
      <c r="D6" s="75"/>
      <c r="E6" s="76"/>
      <c r="F6" s="76"/>
      <c r="G6" s="76"/>
      <c r="H6" s="76"/>
      <c r="I6" s="76"/>
      <c r="J6" s="76"/>
      <c r="K6" s="76"/>
      <c r="L6" s="77"/>
    </row>
    <row r="7" spans="2:12" ht="23.25" customHeight="1">
      <c r="B7" s="14">
        <v>3</v>
      </c>
      <c r="C7" s="62" t="s">
        <v>14</v>
      </c>
      <c r="D7" s="5">
        <v>60</v>
      </c>
      <c r="E7" s="5">
        <v>33</v>
      </c>
      <c r="F7" s="5">
        <v>27</v>
      </c>
      <c r="G7" s="5">
        <v>22</v>
      </c>
      <c r="H7" s="5">
        <v>11</v>
      </c>
      <c r="I7" s="5" t="s">
        <v>46</v>
      </c>
      <c r="J7" s="5" t="s">
        <v>47</v>
      </c>
      <c r="K7" s="5" t="s">
        <v>45</v>
      </c>
      <c r="L7" s="15" t="s">
        <v>44</v>
      </c>
    </row>
    <row r="8" spans="2:12" ht="23.25" customHeight="1" thickBot="1">
      <c r="B8" s="19"/>
      <c r="C8" s="63" t="s">
        <v>18</v>
      </c>
      <c r="D8" s="6">
        <f>D4+D5+D7</f>
        <v>114</v>
      </c>
      <c r="E8" s="6">
        <f>E4+E5+E7</f>
        <v>75</v>
      </c>
      <c r="F8" s="6">
        <f>F4+F5+F7</f>
        <v>39</v>
      </c>
      <c r="G8" s="6">
        <f>G4+G5+G7</f>
        <v>53</v>
      </c>
      <c r="H8" s="6">
        <f>H4+H5+H7</f>
        <v>22</v>
      </c>
      <c r="I8" s="23">
        <f>E8*100/D8</f>
        <v>65.78947368421052</v>
      </c>
      <c r="J8" s="23">
        <f>F8*100/D8</f>
        <v>34.21052631578947</v>
      </c>
      <c r="K8" s="23">
        <f>G8*100/E8</f>
        <v>70.66666666666667</v>
      </c>
      <c r="L8" s="24">
        <f>H8*100/D8</f>
        <v>19.29824561403509</v>
      </c>
    </row>
    <row r="18" ht="15">
      <c r="E18" t="s">
        <v>48</v>
      </c>
    </row>
  </sheetData>
  <sheetProtection/>
  <mergeCells count="2">
    <mergeCell ref="D6:L6"/>
    <mergeCell ref="D3:L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L7"/>
  <sheetViews>
    <sheetView zoomScalePageLayoutView="0" workbookViewId="0" topLeftCell="A1">
      <selection activeCell="K8" sqref="K8"/>
    </sheetView>
  </sheetViews>
  <sheetFormatPr defaultColWidth="9.140625" defaultRowHeight="15"/>
  <cols>
    <col min="1" max="1" width="3.00390625" style="0" customWidth="1"/>
    <col min="2" max="2" width="6.8515625" style="0" customWidth="1"/>
    <col min="3" max="3" width="27.7109375" style="0" customWidth="1"/>
    <col min="4" max="4" width="14.421875" style="0" customWidth="1"/>
    <col min="5" max="12" width="10.00390625" style="0" customWidth="1"/>
  </cols>
  <sheetData>
    <row r="1" spans="2:12" ht="21" customHeight="1" thickBot="1">
      <c r="B1" s="57" t="s">
        <v>84</v>
      </c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2:12" ht="56.25" customHeight="1">
      <c r="B2" s="66" t="s">
        <v>0</v>
      </c>
      <c r="C2" s="26" t="s">
        <v>1</v>
      </c>
      <c r="D2" s="26" t="s">
        <v>2</v>
      </c>
      <c r="E2" s="26" t="s">
        <v>22</v>
      </c>
      <c r="F2" s="26" t="s">
        <v>23</v>
      </c>
      <c r="G2" s="26" t="s">
        <v>24</v>
      </c>
      <c r="H2" s="26" t="s">
        <v>25</v>
      </c>
      <c r="I2" s="26" t="s">
        <v>26</v>
      </c>
      <c r="J2" s="26" t="s">
        <v>27</v>
      </c>
      <c r="K2" s="26" t="s">
        <v>28</v>
      </c>
      <c r="L2" s="27" t="s">
        <v>29</v>
      </c>
    </row>
    <row r="3" spans="2:12" ht="21.75" customHeight="1">
      <c r="B3" s="65"/>
      <c r="C3" s="10" t="s">
        <v>30</v>
      </c>
      <c r="D3" s="78"/>
      <c r="E3" s="78"/>
      <c r="F3" s="78"/>
      <c r="G3" s="78"/>
      <c r="H3" s="78"/>
      <c r="I3" s="78"/>
      <c r="J3" s="78"/>
      <c r="K3" s="78"/>
      <c r="L3" s="79"/>
    </row>
    <row r="4" spans="2:12" ht="21.75" customHeight="1">
      <c r="B4" s="14">
        <v>1</v>
      </c>
      <c r="C4" s="12" t="s">
        <v>50</v>
      </c>
      <c r="D4" s="5">
        <v>48</v>
      </c>
      <c r="E4" s="5">
        <v>41</v>
      </c>
      <c r="F4" s="5">
        <v>7</v>
      </c>
      <c r="G4" s="5">
        <v>35</v>
      </c>
      <c r="H4" s="5">
        <v>6</v>
      </c>
      <c r="I4" s="5">
        <v>85.42</v>
      </c>
      <c r="J4" s="5">
        <v>14.58</v>
      </c>
      <c r="K4" s="5">
        <v>85.37</v>
      </c>
      <c r="L4" s="15">
        <v>14.63</v>
      </c>
    </row>
    <row r="5" spans="2:12" ht="21.75" customHeight="1">
      <c r="B5" s="65"/>
      <c r="C5" s="10" t="s">
        <v>31</v>
      </c>
      <c r="D5" s="75"/>
      <c r="E5" s="76"/>
      <c r="F5" s="76"/>
      <c r="G5" s="76"/>
      <c r="H5" s="76"/>
      <c r="I5" s="76"/>
      <c r="J5" s="76"/>
      <c r="K5" s="76"/>
      <c r="L5" s="77"/>
    </row>
    <row r="6" spans="2:12" ht="21.75" customHeight="1">
      <c r="B6" s="14">
        <v>2</v>
      </c>
      <c r="C6" s="12" t="s">
        <v>13</v>
      </c>
      <c r="D6" s="5">
        <v>45</v>
      </c>
      <c r="E6" s="5">
        <v>15</v>
      </c>
      <c r="F6" s="5">
        <v>30</v>
      </c>
      <c r="G6" s="5">
        <v>11</v>
      </c>
      <c r="H6" s="5">
        <v>4</v>
      </c>
      <c r="I6" s="5">
        <v>33.33</v>
      </c>
      <c r="J6" s="5">
        <v>66.67</v>
      </c>
      <c r="K6" s="5">
        <v>73.33</v>
      </c>
      <c r="L6" s="15">
        <v>26.67</v>
      </c>
    </row>
    <row r="7" spans="2:12" ht="21.75" customHeight="1" thickBot="1">
      <c r="B7" s="56"/>
      <c r="C7" s="20" t="s">
        <v>32</v>
      </c>
      <c r="D7" s="6">
        <f>D4+D6</f>
        <v>93</v>
      </c>
      <c r="E7" s="6">
        <f>E4+E6</f>
        <v>56</v>
      </c>
      <c r="F7" s="6">
        <f>F4+F6</f>
        <v>37</v>
      </c>
      <c r="G7" s="6">
        <f>G4+G6</f>
        <v>46</v>
      </c>
      <c r="H7" s="6">
        <f>H4+H6</f>
        <v>10</v>
      </c>
      <c r="I7" s="23">
        <f>E7*100/D7</f>
        <v>60.215053763440864</v>
      </c>
      <c r="J7" s="23">
        <f>F7*100/D7</f>
        <v>39.784946236559136</v>
      </c>
      <c r="K7" s="23">
        <f>G7*100/E7</f>
        <v>82.14285714285714</v>
      </c>
      <c r="L7" s="24">
        <f>H7*100/D7</f>
        <v>10.75268817204301</v>
      </c>
    </row>
  </sheetData>
  <sheetProtection/>
  <mergeCells count="2">
    <mergeCell ref="D3:L3"/>
    <mergeCell ref="D5:L5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L7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" width="3.421875" style="0" customWidth="1"/>
    <col min="2" max="2" width="5.57421875" style="0" customWidth="1"/>
    <col min="3" max="3" width="20.00390625" style="0" customWidth="1"/>
    <col min="4" max="4" width="14.421875" style="0" customWidth="1"/>
    <col min="5" max="12" width="11.00390625" style="0" customWidth="1"/>
  </cols>
  <sheetData>
    <row r="1" spans="2:12" ht="25.5" customHeight="1" thickBot="1">
      <c r="B1" s="80" t="s">
        <v>21</v>
      </c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2:12" s="36" customFormat="1" ht="41.25" customHeight="1">
      <c r="B2" s="25" t="s">
        <v>0</v>
      </c>
      <c r="C2" s="26" t="s">
        <v>1</v>
      </c>
      <c r="D2" s="26" t="s">
        <v>2</v>
      </c>
      <c r="E2" s="26" t="s">
        <v>22</v>
      </c>
      <c r="F2" s="26" t="s">
        <v>23</v>
      </c>
      <c r="G2" s="26" t="s">
        <v>24</v>
      </c>
      <c r="H2" s="26" t="s">
        <v>25</v>
      </c>
      <c r="I2" s="26" t="s">
        <v>26</v>
      </c>
      <c r="J2" s="26" t="s">
        <v>27</v>
      </c>
      <c r="K2" s="26" t="s">
        <v>28</v>
      </c>
      <c r="L2" s="27" t="s">
        <v>29</v>
      </c>
    </row>
    <row r="3" spans="2:12" s="36" customFormat="1" ht="24.75" customHeight="1">
      <c r="B3" s="37"/>
      <c r="C3" s="38" t="s">
        <v>30</v>
      </c>
      <c r="D3" s="81"/>
      <c r="E3" s="82"/>
      <c r="F3" s="82"/>
      <c r="G3" s="82"/>
      <c r="H3" s="82"/>
      <c r="I3" s="82"/>
      <c r="J3" s="82"/>
      <c r="K3" s="82"/>
      <c r="L3" s="83"/>
    </row>
    <row r="4" spans="2:12" ht="24.75" customHeight="1">
      <c r="B4" s="16">
        <v>1</v>
      </c>
      <c r="C4" s="39" t="s">
        <v>17</v>
      </c>
      <c r="D4" s="11">
        <v>92</v>
      </c>
      <c r="E4" s="11">
        <v>77</v>
      </c>
      <c r="F4" s="11">
        <v>15</v>
      </c>
      <c r="G4" s="11">
        <v>49</v>
      </c>
      <c r="H4" s="11">
        <v>28</v>
      </c>
      <c r="I4" s="11">
        <v>83.7</v>
      </c>
      <c r="J4" s="11">
        <v>16.3</v>
      </c>
      <c r="K4" s="11">
        <v>63.64</v>
      </c>
      <c r="L4" s="30">
        <v>36.36</v>
      </c>
    </row>
    <row r="5" spans="2:12" ht="24.75" customHeight="1">
      <c r="B5" s="28"/>
      <c r="C5" s="29" t="s">
        <v>54</v>
      </c>
      <c r="D5" s="84"/>
      <c r="E5" s="85"/>
      <c r="F5" s="85"/>
      <c r="G5" s="85"/>
      <c r="H5" s="85"/>
      <c r="I5" s="85"/>
      <c r="J5" s="85"/>
      <c r="K5" s="85"/>
      <c r="L5" s="86"/>
    </row>
    <row r="6" spans="2:12" ht="24.75" customHeight="1">
      <c r="B6" s="16">
        <v>2</v>
      </c>
      <c r="C6" s="39" t="s">
        <v>55</v>
      </c>
      <c r="D6" s="11">
        <v>31</v>
      </c>
      <c r="E6" s="11">
        <v>22</v>
      </c>
      <c r="F6" s="11">
        <v>9</v>
      </c>
      <c r="G6" s="11">
        <v>10</v>
      </c>
      <c r="H6" s="11">
        <v>12</v>
      </c>
      <c r="I6" s="11">
        <v>70.97</v>
      </c>
      <c r="J6" s="11">
        <v>29.03</v>
      </c>
      <c r="K6" s="11">
        <v>45.45</v>
      </c>
      <c r="L6" s="30">
        <v>54.55</v>
      </c>
    </row>
    <row r="7" spans="2:12" ht="24.75" customHeight="1" thickBot="1">
      <c r="B7" s="34"/>
      <c r="C7" s="31" t="s">
        <v>32</v>
      </c>
      <c r="D7" s="35">
        <f>D4+D6</f>
        <v>123</v>
      </c>
      <c r="E7" s="35">
        <f>E4+E6</f>
        <v>99</v>
      </c>
      <c r="F7" s="35">
        <f>F4+F6</f>
        <v>24</v>
      </c>
      <c r="G7" s="35">
        <f>G4+G6</f>
        <v>59</v>
      </c>
      <c r="H7" s="35">
        <f>H4+H6</f>
        <v>40</v>
      </c>
      <c r="I7" s="21">
        <f>E7*100/D7</f>
        <v>80.48780487804878</v>
      </c>
      <c r="J7" s="21">
        <f>F7*100/D7</f>
        <v>19.51219512195122</v>
      </c>
      <c r="K7" s="21">
        <f>G7*100/E7</f>
        <v>59.5959595959596</v>
      </c>
      <c r="L7" s="22">
        <f>H7*100/E7</f>
        <v>40.4040404040404</v>
      </c>
    </row>
  </sheetData>
  <sheetProtection/>
  <mergeCells count="3">
    <mergeCell ref="B1:L1"/>
    <mergeCell ref="D3:L3"/>
    <mergeCell ref="D5:L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P16"/>
  <sheetViews>
    <sheetView zoomScalePageLayoutView="0" workbookViewId="0" topLeftCell="A1">
      <selection activeCell="L13" sqref="L13"/>
    </sheetView>
  </sheetViews>
  <sheetFormatPr defaultColWidth="9.140625" defaultRowHeight="15"/>
  <cols>
    <col min="1" max="1" width="3.57421875" style="0" customWidth="1"/>
    <col min="2" max="2" width="7.8515625" style="0" customWidth="1"/>
    <col min="3" max="3" width="28.28125" style="0" customWidth="1"/>
    <col min="4" max="14" width="9.7109375" style="0" customWidth="1"/>
    <col min="15" max="15" width="12.00390625" style="0" customWidth="1"/>
    <col min="16" max="16" width="9.7109375" style="0" customWidth="1"/>
  </cols>
  <sheetData>
    <row r="1" spans="2:16" ht="27.75" customHeight="1" thickBot="1">
      <c r="B1" s="80" t="s">
        <v>20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2:16" s="3" customFormat="1" ht="30.75" customHeight="1">
      <c r="B2" s="89" t="s">
        <v>3</v>
      </c>
      <c r="C2" s="87" t="s">
        <v>4</v>
      </c>
      <c r="D2" s="87" t="s">
        <v>60</v>
      </c>
      <c r="E2" s="87" t="s">
        <v>5</v>
      </c>
      <c r="F2" s="87"/>
      <c r="G2" s="87"/>
      <c r="H2" s="87" t="s">
        <v>59</v>
      </c>
      <c r="I2" s="92" t="s">
        <v>92</v>
      </c>
      <c r="J2" s="93"/>
      <c r="K2" s="93"/>
      <c r="L2" s="94"/>
      <c r="M2" s="87" t="s">
        <v>6</v>
      </c>
      <c r="N2" s="87"/>
      <c r="O2" s="87"/>
      <c r="P2" s="91"/>
    </row>
    <row r="3" spans="2:16" s="3" customFormat="1" ht="57.75" customHeight="1">
      <c r="B3" s="90"/>
      <c r="C3" s="88"/>
      <c r="D3" s="88"/>
      <c r="E3" s="1" t="s">
        <v>56</v>
      </c>
      <c r="F3" s="1" t="s">
        <v>57</v>
      </c>
      <c r="G3" s="1" t="s">
        <v>58</v>
      </c>
      <c r="H3" s="88"/>
      <c r="I3" s="4" t="s">
        <v>33</v>
      </c>
      <c r="J3" s="4" t="s">
        <v>89</v>
      </c>
      <c r="K3" s="4" t="s">
        <v>90</v>
      </c>
      <c r="L3" s="4" t="s">
        <v>91</v>
      </c>
      <c r="M3" s="1" t="s">
        <v>7</v>
      </c>
      <c r="N3" s="1" t="s">
        <v>8</v>
      </c>
      <c r="O3" s="1" t="s">
        <v>9</v>
      </c>
      <c r="P3" s="2" t="s">
        <v>10</v>
      </c>
    </row>
    <row r="4" spans="2:16" ht="29.25" customHeight="1">
      <c r="B4" s="16">
        <v>1</v>
      </c>
      <c r="C4" s="39" t="s">
        <v>11</v>
      </c>
      <c r="D4" s="5">
        <v>70</v>
      </c>
      <c r="E4" s="5">
        <v>48</v>
      </c>
      <c r="F4" s="5">
        <v>9</v>
      </c>
      <c r="G4" s="5">
        <v>13</v>
      </c>
      <c r="H4" s="5">
        <v>81.43</v>
      </c>
      <c r="I4" s="68"/>
      <c r="J4" s="68"/>
      <c r="K4" s="5"/>
      <c r="L4" s="5"/>
      <c r="M4" s="5">
        <v>7</v>
      </c>
      <c r="N4" s="5">
        <v>34</v>
      </c>
      <c r="O4" s="5">
        <v>3</v>
      </c>
      <c r="P4" s="15">
        <v>4</v>
      </c>
    </row>
    <row r="5" spans="2:16" ht="29.25" customHeight="1">
      <c r="B5" s="16">
        <v>2</v>
      </c>
      <c r="C5" s="39" t="s">
        <v>12</v>
      </c>
      <c r="D5" s="5">
        <v>40</v>
      </c>
      <c r="E5" s="5">
        <v>29</v>
      </c>
      <c r="F5" s="5">
        <v>5</v>
      </c>
      <c r="G5" s="5">
        <v>6</v>
      </c>
      <c r="H5" s="5">
        <v>85</v>
      </c>
      <c r="I5" s="68"/>
      <c r="J5" s="68"/>
      <c r="K5" s="5"/>
      <c r="L5" s="5"/>
      <c r="M5" s="5">
        <v>2</v>
      </c>
      <c r="N5" s="5">
        <v>17</v>
      </c>
      <c r="O5" s="5">
        <v>4</v>
      </c>
      <c r="P5" s="15">
        <v>6</v>
      </c>
    </row>
    <row r="6" spans="2:16" s="36" customFormat="1" ht="29.25" customHeight="1">
      <c r="B6" s="43"/>
      <c r="C6" s="38" t="s">
        <v>15</v>
      </c>
      <c r="D6" s="40">
        <v>110</v>
      </c>
      <c r="E6" s="40">
        <v>77</v>
      </c>
      <c r="F6" s="40">
        <v>14</v>
      </c>
      <c r="G6" s="40">
        <v>19</v>
      </c>
      <c r="H6" s="41">
        <f>(E6+F6)*100/D6</f>
        <v>82.72727272727273</v>
      </c>
      <c r="I6" s="69">
        <v>52</v>
      </c>
      <c r="J6" s="69">
        <v>25</v>
      </c>
      <c r="K6" s="41">
        <f>I6*100/E6</f>
        <v>80.51948051948052</v>
      </c>
      <c r="L6" s="41">
        <f>100-K6</f>
        <v>19.480519480519476</v>
      </c>
      <c r="M6" s="40">
        <v>9</v>
      </c>
      <c r="N6" s="40">
        <v>51</v>
      </c>
      <c r="O6" s="40">
        <v>7</v>
      </c>
      <c r="P6" s="42">
        <v>10</v>
      </c>
    </row>
    <row r="7" spans="2:16" ht="29.25" customHeight="1">
      <c r="B7" s="16">
        <v>3</v>
      </c>
      <c r="C7" s="39" t="s">
        <v>14</v>
      </c>
      <c r="D7" s="5">
        <v>90</v>
      </c>
      <c r="E7" s="5">
        <v>45</v>
      </c>
      <c r="F7" s="5">
        <v>20</v>
      </c>
      <c r="G7" s="5">
        <v>25</v>
      </c>
      <c r="H7" s="5">
        <v>72.22</v>
      </c>
      <c r="I7" s="68"/>
      <c r="J7" s="68"/>
      <c r="K7" s="5"/>
      <c r="L7" s="5"/>
      <c r="M7" s="5">
        <v>11</v>
      </c>
      <c r="N7" s="5">
        <v>27</v>
      </c>
      <c r="O7" s="5">
        <v>4</v>
      </c>
      <c r="P7" s="15">
        <v>3</v>
      </c>
    </row>
    <row r="8" spans="2:16" ht="32.25" customHeight="1">
      <c r="B8" s="16">
        <v>4</v>
      </c>
      <c r="C8" s="39" t="s">
        <v>61</v>
      </c>
      <c r="D8" s="5">
        <v>43</v>
      </c>
      <c r="E8" s="5">
        <v>33</v>
      </c>
      <c r="F8" s="5">
        <v>3</v>
      </c>
      <c r="G8" s="5">
        <v>7</v>
      </c>
      <c r="H8" s="5">
        <v>83.72</v>
      </c>
      <c r="I8" s="68"/>
      <c r="J8" s="68"/>
      <c r="K8" s="5"/>
      <c r="L8" s="5"/>
      <c r="M8" s="5">
        <v>5</v>
      </c>
      <c r="N8" s="5">
        <v>19</v>
      </c>
      <c r="O8" s="5">
        <v>5</v>
      </c>
      <c r="P8" s="15">
        <v>4</v>
      </c>
    </row>
    <row r="9" spans="2:16" s="36" customFormat="1" ht="29.25" customHeight="1">
      <c r="B9" s="43"/>
      <c r="C9" s="38" t="s">
        <v>16</v>
      </c>
      <c r="D9" s="40">
        <v>133</v>
      </c>
      <c r="E9" s="40">
        <v>78</v>
      </c>
      <c r="F9" s="40">
        <v>23</v>
      </c>
      <c r="G9" s="40">
        <v>32</v>
      </c>
      <c r="H9" s="41">
        <f>(E9+F9)*100/D9</f>
        <v>75.93984962406014</v>
      </c>
      <c r="I9" s="69">
        <v>60</v>
      </c>
      <c r="J9" s="69">
        <v>18</v>
      </c>
      <c r="K9" s="41">
        <f>I9*100/E9</f>
        <v>76.92307692307692</v>
      </c>
      <c r="L9" s="41">
        <f>100-K9</f>
        <v>23.07692307692308</v>
      </c>
      <c r="M9" s="40">
        <v>16</v>
      </c>
      <c r="N9" s="40">
        <v>46</v>
      </c>
      <c r="O9" s="40">
        <v>9</v>
      </c>
      <c r="P9" s="42">
        <v>7</v>
      </c>
    </row>
    <row r="10" spans="2:16" ht="27.75" customHeight="1" thickBot="1">
      <c r="B10" s="44"/>
      <c r="C10" s="45" t="s">
        <v>32</v>
      </c>
      <c r="D10" s="46">
        <f>D6+D9</f>
        <v>243</v>
      </c>
      <c r="E10" s="46">
        <f>E6+E9</f>
        <v>155</v>
      </c>
      <c r="F10" s="46">
        <f>F6+F9</f>
        <v>37</v>
      </c>
      <c r="G10" s="46">
        <f>G6+G9</f>
        <v>51</v>
      </c>
      <c r="H10" s="47">
        <f>(E10+F10)*100/D10</f>
        <v>79.01234567901234</v>
      </c>
      <c r="I10" s="70">
        <f>I6+I9</f>
        <v>112</v>
      </c>
      <c r="J10" s="70">
        <f>J6+J9</f>
        <v>43</v>
      </c>
      <c r="K10" s="47">
        <f>I10*100/E10</f>
        <v>72.25806451612904</v>
      </c>
      <c r="L10" s="47">
        <f>100-K10</f>
        <v>27.74193548387096</v>
      </c>
      <c r="M10" s="46">
        <f>M9+M6</f>
        <v>25</v>
      </c>
      <c r="N10" s="46">
        <f>N9+N6</f>
        <v>97</v>
      </c>
      <c r="O10" s="46">
        <f>O9+O6</f>
        <v>16</v>
      </c>
      <c r="P10" s="48">
        <f>P9+P6</f>
        <v>17</v>
      </c>
    </row>
    <row r="14" ht="15">
      <c r="E14" s="36"/>
    </row>
    <row r="15" ht="15">
      <c r="I15">
        <f>(77+14)-62</f>
        <v>29</v>
      </c>
    </row>
    <row r="16" spans="5:11" ht="15">
      <c r="E16" s="36"/>
      <c r="G16" s="36"/>
      <c r="K16">
        <f>(78+23)-84</f>
        <v>17</v>
      </c>
    </row>
  </sheetData>
  <sheetProtection/>
  <mergeCells count="8">
    <mergeCell ref="H2:H3"/>
    <mergeCell ref="B1:P1"/>
    <mergeCell ref="B2:B3"/>
    <mergeCell ref="C2:C3"/>
    <mergeCell ref="D2:D3"/>
    <mergeCell ref="E2:G2"/>
    <mergeCell ref="M2:P2"/>
    <mergeCell ref="I2:L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Q6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3.140625" style="0" customWidth="1"/>
    <col min="2" max="2" width="5.140625" style="0" customWidth="1"/>
    <col min="3" max="3" width="13.8515625" style="0" customWidth="1"/>
    <col min="4" max="4" width="34.140625" style="0" customWidth="1"/>
    <col min="5" max="8" width="9.7109375" style="0" customWidth="1"/>
    <col min="9" max="9" width="12.57421875" style="0" customWidth="1"/>
    <col min="10" max="17" width="9.7109375" style="0" customWidth="1"/>
  </cols>
  <sheetData>
    <row r="1" spans="2:3" ht="24.75" customHeight="1">
      <c r="B1" s="57" t="s">
        <v>19</v>
      </c>
      <c r="C1" s="59"/>
    </row>
    <row r="2" spans="2:17" s="53" customFormat="1" ht="32.25" customHeight="1">
      <c r="B2" s="95" t="s">
        <v>3</v>
      </c>
      <c r="C2" s="95" t="s">
        <v>62</v>
      </c>
      <c r="D2" s="95"/>
      <c r="E2" s="95" t="s">
        <v>60</v>
      </c>
      <c r="F2" s="95" t="s">
        <v>63</v>
      </c>
      <c r="G2" s="95"/>
      <c r="H2" s="95" t="s">
        <v>64</v>
      </c>
      <c r="I2" s="95" t="s">
        <v>65</v>
      </c>
      <c r="J2" s="95" t="s">
        <v>66</v>
      </c>
      <c r="K2" s="95"/>
      <c r="L2" s="95"/>
      <c r="M2" s="95" t="s">
        <v>67</v>
      </c>
      <c r="N2" s="95" t="s">
        <v>68</v>
      </c>
      <c r="O2" s="95"/>
      <c r="P2" s="95"/>
      <c r="Q2" s="95"/>
    </row>
    <row r="3" spans="2:17" s="53" customFormat="1" ht="63">
      <c r="B3" s="95"/>
      <c r="C3" s="67" t="s">
        <v>69</v>
      </c>
      <c r="D3" s="67" t="s">
        <v>70</v>
      </c>
      <c r="E3" s="95"/>
      <c r="F3" s="67" t="s">
        <v>71</v>
      </c>
      <c r="G3" s="67" t="s">
        <v>72</v>
      </c>
      <c r="H3" s="95"/>
      <c r="I3" s="95"/>
      <c r="J3" s="67" t="s">
        <v>73</v>
      </c>
      <c r="K3" s="67" t="s">
        <v>80</v>
      </c>
      <c r="L3" s="67" t="s">
        <v>74</v>
      </c>
      <c r="M3" s="95"/>
      <c r="N3" s="67" t="s">
        <v>75</v>
      </c>
      <c r="O3" s="67" t="s">
        <v>76</v>
      </c>
      <c r="P3" s="67" t="s">
        <v>77</v>
      </c>
      <c r="Q3" s="67" t="s">
        <v>78</v>
      </c>
    </row>
    <row r="4" spans="2:17" s="7" customFormat="1" ht="46.5" customHeight="1">
      <c r="B4" s="49">
        <v>1</v>
      </c>
      <c r="C4" s="50">
        <v>52340103</v>
      </c>
      <c r="D4" s="52" t="s">
        <v>79</v>
      </c>
      <c r="E4" s="50">
        <v>129</v>
      </c>
      <c r="F4" s="49">
        <v>32</v>
      </c>
      <c r="G4" s="49">
        <v>97</v>
      </c>
      <c r="H4" s="50">
        <v>112</v>
      </c>
      <c r="I4" s="50">
        <v>97</v>
      </c>
      <c r="J4" s="50">
        <v>93</v>
      </c>
      <c r="K4" s="50">
        <v>0</v>
      </c>
      <c r="L4" s="50">
        <v>4</v>
      </c>
      <c r="M4" s="51">
        <f>(J4+K4)*100/I4</f>
        <v>95.87628865979381</v>
      </c>
      <c r="N4" s="49">
        <v>6</v>
      </c>
      <c r="O4" s="49">
        <v>73</v>
      </c>
      <c r="P4" s="49">
        <v>12</v>
      </c>
      <c r="Q4" s="49">
        <v>2</v>
      </c>
    </row>
    <row r="6" ht="15">
      <c r="M6" t="s">
        <v>81</v>
      </c>
    </row>
  </sheetData>
  <sheetProtection/>
  <mergeCells count="9">
    <mergeCell ref="J2:L2"/>
    <mergeCell ref="M2:M3"/>
    <mergeCell ref="N2:Q2"/>
    <mergeCell ref="B2:B3"/>
    <mergeCell ref="C2:D2"/>
    <mergeCell ref="E2:E3"/>
    <mergeCell ref="F2:G2"/>
    <mergeCell ref="H2:H3"/>
    <mergeCell ref="I2:I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T5"/>
  <sheetViews>
    <sheetView tabSelected="1" zoomScalePageLayoutView="0" workbookViewId="0" topLeftCell="A1">
      <selection activeCell="M14" sqref="M14"/>
    </sheetView>
  </sheetViews>
  <sheetFormatPr defaultColWidth="9.140625" defaultRowHeight="15"/>
  <cols>
    <col min="1" max="1" width="3.7109375" style="0" customWidth="1"/>
    <col min="4" max="4" width="18.8515625" style="0" customWidth="1"/>
    <col min="5" max="8" width="7.7109375" style="0" customWidth="1"/>
    <col min="20" max="20" width="10.8515625" style="0" customWidth="1"/>
  </cols>
  <sheetData>
    <row r="1" spans="2:3" ht="21.75" customHeight="1" thickBot="1">
      <c r="B1" s="57" t="s">
        <v>111</v>
      </c>
      <c r="C1" s="59"/>
    </row>
    <row r="2" spans="2:20" ht="15.75">
      <c r="B2" s="89" t="s">
        <v>0</v>
      </c>
      <c r="C2" s="87" t="s">
        <v>69</v>
      </c>
      <c r="D2" s="87" t="s">
        <v>95</v>
      </c>
      <c r="E2" s="87" t="s">
        <v>96</v>
      </c>
      <c r="F2" s="87"/>
      <c r="G2" s="87" t="s">
        <v>97</v>
      </c>
      <c r="H2" s="87"/>
      <c r="I2" s="87" t="s">
        <v>98</v>
      </c>
      <c r="J2" s="87"/>
      <c r="K2" s="87"/>
      <c r="L2" s="87"/>
      <c r="M2" s="87"/>
      <c r="N2" s="87" t="s">
        <v>112</v>
      </c>
      <c r="O2" s="87" t="s">
        <v>113</v>
      </c>
      <c r="P2" s="87" t="s">
        <v>6</v>
      </c>
      <c r="Q2" s="87"/>
      <c r="R2" s="87"/>
      <c r="S2" s="87"/>
      <c r="T2" s="91" t="s">
        <v>99</v>
      </c>
    </row>
    <row r="3" spans="2:20" ht="15.75">
      <c r="B3" s="90"/>
      <c r="C3" s="88"/>
      <c r="D3" s="88"/>
      <c r="E3" s="88" t="s">
        <v>100</v>
      </c>
      <c r="F3" s="88" t="s">
        <v>72</v>
      </c>
      <c r="G3" s="88" t="s">
        <v>100</v>
      </c>
      <c r="H3" s="88" t="s">
        <v>101</v>
      </c>
      <c r="I3" s="88" t="s">
        <v>102</v>
      </c>
      <c r="J3" s="88"/>
      <c r="K3" s="88"/>
      <c r="L3" s="88" t="s">
        <v>103</v>
      </c>
      <c r="M3" s="88" t="s">
        <v>104</v>
      </c>
      <c r="N3" s="88"/>
      <c r="O3" s="88"/>
      <c r="P3" s="88" t="s">
        <v>105</v>
      </c>
      <c r="Q3" s="88" t="s">
        <v>106</v>
      </c>
      <c r="R3" s="88" t="s">
        <v>10</v>
      </c>
      <c r="S3" s="88" t="s">
        <v>107</v>
      </c>
      <c r="T3" s="100"/>
    </row>
    <row r="4" spans="2:20" ht="94.5">
      <c r="B4" s="90"/>
      <c r="C4" s="88"/>
      <c r="D4" s="88"/>
      <c r="E4" s="88"/>
      <c r="F4" s="88"/>
      <c r="G4" s="88"/>
      <c r="H4" s="88"/>
      <c r="I4" s="71" t="s">
        <v>108</v>
      </c>
      <c r="J4" s="71" t="s">
        <v>109</v>
      </c>
      <c r="K4" s="71" t="s">
        <v>110</v>
      </c>
      <c r="L4" s="88"/>
      <c r="M4" s="88"/>
      <c r="N4" s="88"/>
      <c r="O4" s="88"/>
      <c r="P4" s="88"/>
      <c r="Q4" s="88"/>
      <c r="R4" s="88"/>
      <c r="S4" s="88"/>
      <c r="T4" s="100"/>
    </row>
    <row r="5" spans="2:20" ht="50.25" customHeight="1">
      <c r="B5" s="96">
        <v>1</v>
      </c>
      <c r="C5" s="97">
        <v>7810103</v>
      </c>
      <c r="D5" s="101" t="s">
        <v>93</v>
      </c>
      <c r="E5" s="98">
        <v>367</v>
      </c>
      <c r="F5" s="98">
        <v>281</v>
      </c>
      <c r="G5" s="98">
        <v>312</v>
      </c>
      <c r="H5" s="98">
        <v>248</v>
      </c>
      <c r="I5" s="98">
        <v>112</v>
      </c>
      <c r="J5" s="98">
        <v>159</v>
      </c>
      <c r="K5" s="98">
        <v>23</v>
      </c>
      <c r="L5" s="98">
        <v>12</v>
      </c>
      <c r="M5" s="98">
        <v>6</v>
      </c>
      <c r="N5" s="99">
        <v>98.07692307692308</v>
      </c>
      <c r="O5" s="99">
        <v>83.37874659400545</v>
      </c>
      <c r="P5" s="98">
        <v>15</v>
      </c>
      <c r="Q5" s="98">
        <v>267</v>
      </c>
      <c r="R5" s="98">
        <v>8</v>
      </c>
      <c r="S5" s="98">
        <v>4</v>
      </c>
      <c r="T5" s="102" t="s">
        <v>94</v>
      </c>
    </row>
  </sheetData>
  <sheetProtection/>
  <mergeCells count="21">
    <mergeCell ref="P3:P4"/>
    <mergeCell ref="Q3:Q4"/>
    <mergeCell ref="R3:R4"/>
    <mergeCell ref="S3:S4"/>
    <mergeCell ref="N2:N4"/>
    <mergeCell ref="O2:O4"/>
    <mergeCell ref="P2:S2"/>
    <mergeCell ref="T2:T4"/>
    <mergeCell ref="E3:E4"/>
    <mergeCell ref="F3:F4"/>
    <mergeCell ref="G3:G4"/>
    <mergeCell ref="H3:H4"/>
    <mergeCell ref="I3:K3"/>
    <mergeCell ref="L3:L4"/>
    <mergeCell ref="B2:B4"/>
    <mergeCell ref="C2:C4"/>
    <mergeCell ref="D2:D4"/>
    <mergeCell ref="E2:F2"/>
    <mergeCell ref="G2:H2"/>
    <mergeCell ref="I2:M2"/>
    <mergeCell ref="M3:M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QTDNN</cp:lastModifiedBy>
  <dcterms:created xsi:type="dcterms:W3CDTF">2017-10-28T01:22:59Z</dcterms:created>
  <dcterms:modified xsi:type="dcterms:W3CDTF">2019-12-02T08:29:41Z</dcterms:modified>
  <cp:category/>
  <cp:version/>
  <cp:contentType/>
  <cp:contentStatus/>
</cp:coreProperties>
</file>